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0 YILI\06-HAZİRAN 2020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E21" i="26" l="1"/>
  <c r="E20" i="26" l="1"/>
  <c r="E19" i="26" l="1"/>
  <c r="E17" i="26" l="1"/>
  <c r="E18" i="26" l="1"/>
  <c r="C22" i="22" l="1"/>
  <c r="F36" i="24" l="1"/>
  <c r="F38" i="24"/>
  <c r="H38" i="24"/>
  <c r="H22" i="22"/>
  <c r="H28" i="22" s="1"/>
  <c r="H34" i="22" s="1"/>
  <c r="H16" i="24"/>
  <c r="I16" i="24"/>
  <c r="H22" i="24"/>
  <c r="I22" i="24"/>
  <c r="H28" i="24"/>
  <c r="I28" i="24"/>
  <c r="H34" i="24"/>
  <c r="I34" i="24"/>
  <c r="H36" i="24"/>
  <c r="I36" i="24"/>
  <c r="I38" i="24"/>
  <c r="G22" i="22"/>
  <c r="G28" i="22" s="1"/>
  <c r="G34" i="22" s="1"/>
  <c r="E38" i="24"/>
  <c r="E34" i="24"/>
  <c r="E28" i="24"/>
  <c r="E22" i="24"/>
  <c r="E16" i="24"/>
  <c r="D22" i="22"/>
  <c r="D28" i="22" s="1"/>
  <c r="D34" i="22" s="1"/>
  <c r="E22" i="22"/>
  <c r="E28" i="22" s="1"/>
  <c r="E34" i="22" s="1"/>
  <c r="F22" i="22"/>
  <c r="F28" i="22" s="1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G16" i="24"/>
  <c r="D16" i="24"/>
  <c r="G38" i="24"/>
  <c r="E36" i="24"/>
  <c r="G36" i="24"/>
  <c r="D38" i="24"/>
  <c r="D36" i="24"/>
  <c r="D29" i="26"/>
  <c r="C29" i="26"/>
  <c r="E16" i="26"/>
  <c r="H40" i="24" l="1"/>
  <c r="E40" i="24"/>
  <c r="H17" i="26" s="1"/>
  <c r="I17" i="26" s="1"/>
  <c r="D40" i="24"/>
  <c r="I40" i="24"/>
  <c r="H21" i="26" s="1"/>
  <c r="P16" i="24"/>
  <c r="F29" i="26"/>
  <c r="P34" i="24"/>
  <c r="E29" i="26"/>
  <c r="P28" i="24"/>
  <c r="P38" i="24"/>
  <c r="G40" i="24"/>
  <c r="F40" i="24"/>
  <c r="H18" i="26" s="1"/>
  <c r="P22" i="24"/>
  <c r="P36" i="24"/>
  <c r="O22" i="22"/>
  <c r="O28" i="22" s="1"/>
  <c r="O34" i="22"/>
  <c r="H16" i="26" l="1"/>
  <c r="H20" i="26"/>
  <c r="I21" i="26"/>
  <c r="H19" i="26"/>
  <c r="I19" i="26" s="1"/>
  <c r="I18" i="26"/>
  <c r="I16" i="26"/>
  <c r="P40" i="24"/>
  <c r="I20" i="26" l="1"/>
  <c r="H29" i="26"/>
  <c r="I28" i="26" s="1"/>
  <c r="G29" i="26" l="1"/>
</calcChain>
</file>

<file path=xl/sharedStrings.xml><?xml version="1.0" encoding="utf-8"?>
<sst xmlns="http://schemas.openxmlformats.org/spreadsheetml/2006/main" count="164" uniqueCount="97">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</sst>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workbookViewId="0">
      <selection activeCell="J36" sqref="J36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6678.9568199999994</v>
      </c>
      <c r="D12" s="86">
        <v>5840.884869999999</v>
      </c>
      <c r="E12" s="86">
        <v>5254.8160600000001</v>
      </c>
      <c r="F12" s="86">
        <v>2940.8506900000002</v>
      </c>
      <c r="G12" s="86">
        <v>3581.7134500000002</v>
      </c>
      <c r="H12" s="86">
        <v>5955.7099800000005</v>
      </c>
      <c r="I12" s="86"/>
      <c r="J12" s="86"/>
      <c r="K12" s="86"/>
      <c r="L12" s="86"/>
      <c r="M12" s="86"/>
      <c r="N12" s="86"/>
      <c r="O12" s="85">
        <f>SUM(C12:N12)</f>
        <v>30252.931869999997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3164.4337873205277</v>
      </c>
      <c r="D14" s="86">
        <v>3004.4519886973389</v>
      </c>
      <c r="E14" s="86">
        <v>2975.1579105410387</v>
      </c>
      <c r="F14" s="86">
        <v>2428.2556590968597</v>
      </c>
      <c r="G14" s="86">
        <v>2598.7292600834667</v>
      </c>
      <c r="H14" s="86">
        <v>3664.562131802888</v>
      </c>
      <c r="I14" s="86"/>
      <c r="J14" s="86"/>
      <c r="K14" s="86"/>
      <c r="L14" s="86"/>
      <c r="M14" s="86"/>
      <c r="N14" s="149"/>
      <c r="O14" s="85">
        <f>SUM(C14:N14)</f>
        <v>17835.590737542119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>
        <v>25.546900000000004</v>
      </c>
      <c r="E16" s="86">
        <v>25.346209999999999</v>
      </c>
      <c r="F16" s="86">
        <v>23.081299999999999</v>
      </c>
      <c r="G16" s="86">
        <v>25.211029999999997</v>
      </c>
      <c r="H16" s="86">
        <v>24.328940000000003</v>
      </c>
      <c r="I16" s="86"/>
      <c r="J16" s="86"/>
      <c r="K16" s="86"/>
      <c r="L16" s="86"/>
      <c r="M16" s="86"/>
      <c r="N16" s="149"/>
      <c r="O16" s="85">
        <f>SUM(C16:N16)</f>
        <v>151.17748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7515.7231327346044</v>
      </c>
      <c r="D18" s="86">
        <v>4878.8017065413942</v>
      </c>
      <c r="E18" s="86">
        <v>2485.5613319106765</v>
      </c>
      <c r="F18" s="86">
        <v>1512.7738322662517</v>
      </c>
      <c r="G18" s="86">
        <v>1719.7734037896912</v>
      </c>
      <c r="H18" s="86">
        <v>3706.1558809325179</v>
      </c>
      <c r="I18" s="86"/>
      <c r="J18" s="86"/>
      <c r="K18" s="86"/>
      <c r="L18" s="86"/>
      <c r="M18" s="86"/>
      <c r="N18" s="149"/>
      <c r="O18" s="85">
        <f>SUM(C18:N18)</f>
        <v>21818.789288175136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438.57386580671545</v>
      </c>
      <c r="D20" s="86">
        <v>379.91741747621933</v>
      </c>
      <c r="E20" s="86">
        <v>417.58935722490673</v>
      </c>
      <c r="F20" s="86">
        <v>408.56907182559758</v>
      </c>
      <c r="G20" s="170">
        <v>424.85333415414203</v>
      </c>
      <c r="H20" s="170">
        <v>400.33811798967201</v>
      </c>
      <c r="I20" s="170"/>
      <c r="J20" s="86"/>
      <c r="K20" s="86"/>
      <c r="L20" s="86"/>
      <c r="M20" s="86"/>
      <c r="N20" s="149"/>
      <c r="O20" s="87">
        <f>SUM(C20:N20)</f>
        <v>2469.8411644772532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17825.350705861849</v>
      </c>
      <c r="D22" s="86">
        <f t="shared" si="0"/>
        <v>14129.602882714949</v>
      </c>
      <c r="E22" s="86">
        <f t="shared" si="0"/>
        <v>11158.470869676621</v>
      </c>
      <c r="F22" s="86">
        <f t="shared" si="0"/>
        <v>7313.5305531887088</v>
      </c>
      <c r="G22" s="86">
        <f t="shared" si="0"/>
        <v>8350.2804780273018</v>
      </c>
      <c r="H22" s="86">
        <f t="shared" si="0"/>
        <v>13751.095050725078</v>
      </c>
      <c r="I22" s="86"/>
      <c r="J22" s="86"/>
      <c r="K22" s="86"/>
      <c r="L22" s="86"/>
      <c r="M22" s="86"/>
      <c r="N22" s="86"/>
      <c r="O22" s="87">
        <f t="shared" si="0"/>
        <v>72528.330540194511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5468.7885649420004</v>
      </c>
      <c r="D24" s="86">
        <v>7168.330861769331</v>
      </c>
      <c r="E24" s="86">
        <v>9637.403535200383</v>
      </c>
      <c r="F24" s="86">
        <v>9141.6611236052795</v>
      </c>
      <c r="G24" s="86">
        <v>9026.7633333463709</v>
      </c>
      <c r="H24" s="86">
        <v>6725.0929827098662</v>
      </c>
      <c r="I24" s="86"/>
      <c r="J24" s="86"/>
      <c r="K24" s="86"/>
      <c r="L24" s="86"/>
      <c r="M24" s="86"/>
      <c r="N24" s="86"/>
      <c r="O24" s="87">
        <f>SUM(C24:N24)</f>
        <v>47168.040401573227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3839.9030717031374</v>
      </c>
      <c r="D26" s="86">
        <v>3643.9840935712045</v>
      </c>
      <c r="E26" s="86">
        <v>3893.595250417341</v>
      </c>
      <c r="F26" s="86">
        <v>3859.3031189074854</v>
      </c>
      <c r="G26" s="86">
        <v>3513.6225707149033</v>
      </c>
      <c r="H26" s="86">
        <v>3217.551367743401</v>
      </c>
      <c r="I26" s="86"/>
      <c r="J26" s="86"/>
      <c r="K26" s="86"/>
      <c r="L26" s="86"/>
      <c r="M26" s="86"/>
      <c r="N26" s="86"/>
      <c r="O26" s="87">
        <f>SUM(C26:N26)</f>
        <v>21967.959473057475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27134.042342506986</v>
      </c>
      <c r="D28" s="135">
        <f t="shared" ref="D28:O28" si="1">D22+D24+D26</f>
        <v>24941.917838055488</v>
      </c>
      <c r="E28" s="135">
        <f t="shared" si="1"/>
        <v>24689.469655294342</v>
      </c>
      <c r="F28" s="135">
        <f t="shared" si="1"/>
        <v>20314.494795701474</v>
      </c>
      <c r="G28" s="135">
        <f t="shared" si="1"/>
        <v>20890.666382088577</v>
      </c>
      <c r="H28" s="135">
        <f t="shared" si="1"/>
        <v>23693.739401178347</v>
      </c>
      <c r="I28" s="135"/>
      <c r="J28" s="135"/>
      <c r="K28" s="135"/>
      <c r="L28" s="135"/>
      <c r="M28" s="135"/>
      <c r="N28" s="135"/>
      <c r="O28" s="157">
        <f t="shared" si="1"/>
        <v>141664.33041482521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126.83351</v>
      </c>
      <c r="D30" s="137">
        <v>284.15899999999999</v>
      </c>
      <c r="E30" s="84">
        <v>307.18400000000003</v>
      </c>
      <c r="F30" s="86">
        <v>163.76964000000001</v>
      </c>
      <c r="G30" s="86">
        <v>210.70329999999998</v>
      </c>
      <c r="H30" s="84">
        <v>343.661</v>
      </c>
      <c r="I30" s="86"/>
      <c r="J30" s="86"/>
      <c r="K30" s="86"/>
      <c r="L30" s="86"/>
      <c r="M30" s="86"/>
      <c r="N30" s="84"/>
      <c r="O30" s="87">
        <f>SUM(C30:N30)</f>
        <v>1436.3104499999999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184.27200000000005</v>
      </c>
      <c r="E32" s="86">
        <v>190.92538000000002</v>
      </c>
      <c r="F32" s="137">
        <v>163.2313</v>
      </c>
      <c r="G32" s="149">
        <v>120.69981999999999</v>
      </c>
      <c r="H32" s="86">
        <v>56.243209999999998</v>
      </c>
      <c r="I32" s="137"/>
      <c r="J32" s="86"/>
      <c r="K32" s="86"/>
      <c r="L32" s="86"/>
      <c r="M32" s="149"/>
      <c r="N32" s="86"/>
      <c r="O32" s="150">
        <f>SUM(C32:N32)</f>
        <v>942.83135000000004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27033.416212506985</v>
      </c>
      <c r="D34" s="75">
        <f t="shared" ref="D34:H34" si="2">D28+D30-D32</f>
        <v>25041.804838055486</v>
      </c>
      <c r="E34" s="75">
        <f t="shared" si="2"/>
        <v>24805.728275294343</v>
      </c>
      <c r="F34" s="75">
        <f t="shared" si="2"/>
        <v>20315.033135701473</v>
      </c>
      <c r="G34" s="75">
        <f t="shared" si="2"/>
        <v>20980.669862088576</v>
      </c>
      <c r="H34" s="75">
        <f t="shared" si="2"/>
        <v>23981.157191178347</v>
      </c>
      <c r="I34" s="75"/>
      <c r="J34" s="75"/>
      <c r="K34" s="75"/>
      <c r="L34" s="75"/>
      <c r="M34" s="75"/>
      <c r="N34" s="75"/>
      <c r="O34" s="76">
        <f>SUM(C34:N34)</f>
        <v>142157.8095148252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5"/>
  <sheetViews>
    <sheetView topLeftCell="A4" workbookViewId="0">
      <selection activeCell="F33" sqref="F33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4" x14ac:dyDescent="0.2">
      <c r="B4" s="11"/>
    </row>
    <row r="5" spans="2:14" ht="13.5" thickBot="1" x14ac:dyDescent="0.25">
      <c r="B5" s="11"/>
      <c r="D5" s="4"/>
    </row>
    <row r="6" spans="2:14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4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4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4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4" x14ac:dyDescent="0.2">
      <c r="B10" s="21"/>
      <c r="C10" s="22"/>
      <c r="D10" s="23"/>
      <c r="E10" s="23"/>
      <c r="F10" s="23"/>
      <c r="G10" s="23"/>
      <c r="H10" s="23"/>
      <c r="I10" s="24"/>
    </row>
    <row r="11" spans="2:14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4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4" x14ac:dyDescent="0.2">
      <c r="B13" s="31"/>
      <c r="C13" s="32"/>
      <c r="D13" s="33"/>
      <c r="E13" s="33"/>
      <c r="F13" s="34"/>
      <c r="G13" s="33"/>
      <c r="H13" s="33"/>
      <c r="I13" s="35"/>
    </row>
    <row r="14" spans="2:14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4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4" ht="26.25" customHeight="1" x14ac:dyDescent="0.2">
      <c r="B16" s="45" t="s">
        <v>69</v>
      </c>
      <c r="C16" s="88">
        <v>4285.1879899999994</v>
      </c>
      <c r="D16" s="89">
        <v>21773.413006978641</v>
      </c>
      <c r="E16" s="89">
        <f t="shared" ref="E16" si="0">SUM(C16:D16)</f>
        <v>26058.600996978639</v>
      </c>
      <c r="F16" s="90">
        <v>5499.6247400000002</v>
      </c>
      <c r="G16" s="90">
        <v>21634.417602506983</v>
      </c>
      <c r="H16" s="89">
        <f>'Kuruluşlara Göre'!D40</f>
        <v>27134.042342506982</v>
      </c>
      <c r="I16" s="91">
        <f t="shared" ref="I16" si="1">H16/E16*100-100</f>
        <v>4.1270110611580293</v>
      </c>
      <c r="K16" s="172"/>
      <c r="L16" s="5"/>
      <c r="N16" s="5"/>
    </row>
    <row r="17" spans="2:14" ht="26.25" customHeight="1" x14ac:dyDescent="0.2">
      <c r="B17" s="45" t="s">
        <v>70</v>
      </c>
      <c r="C17" s="88">
        <v>4012.0209599999998</v>
      </c>
      <c r="D17" s="89">
        <v>19510.104605367211</v>
      </c>
      <c r="E17" s="89">
        <f t="shared" ref="E17" si="2">SUM(C17:D17)</f>
        <v>23522.125565367212</v>
      </c>
      <c r="F17" s="90">
        <v>4186.1127900000001</v>
      </c>
      <c r="G17" s="90">
        <v>20755.805048055488</v>
      </c>
      <c r="H17" s="89">
        <f>'Kuruluşlara Göre'!E40</f>
        <v>24941.917838055488</v>
      </c>
      <c r="I17" s="91">
        <f t="shared" ref="I17" si="3">H17/E17*100-100</f>
        <v>6.0359862833939957</v>
      </c>
      <c r="K17" s="172"/>
      <c r="L17" s="5"/>
      <c r="N17" s="5"/>
    </row>
    <row r="18" spans="2:14" ht="24.75" customHeight="1" x14ac:dyDescent="0.2">
      <c r="B18" s="45" t="s">
        <v>71</v>
      </c>
      <c r="C18" s="88">
        <v>4185.1665299999995</v>
      </c>
      <c r="D18" s="89">
        <v>20658.408779223482</v>
      </c>
      <c r="E18" s="89">
        <f t="shared" ref="E18" si="4">SUM(C18:D18)</f>
        <v>24843.575309223481</v>
      </c>
      <c r="F18" s="90">
        <v>4426.0959800000001</v>
      </c>
      <c r="G18" s="90">
        <v>20263.373675294351</v>
      </c>
      <c r="H18" s="89">
        <f>'Kuruluşlara Göre'!F40</f>
        <v>24689.46965529435</v>
      </c>
      <c r="I18" s="91">
        <f t="shared" ref="I18:I19" si="5">H18/E18*100-100</f>
        <v>-0.62030384922864812</v>
      </c>
      <c r="K18" s="172"/>
      <c r="L18" s="5"/>
      <c r="N18" s="5"/>
    </row>
    <row r="19" spans="2:14" ht="24.75" customHeight="1" x14ac:dyDescent="0.2">
      <c r="B19" s="45" t="s">
        <v>72</v>
      </c>
      <c r="C19" s="88">
        <v>4407.8557500000006</v>
      </c>
      <c r="D19" s="89">
        <v>19400.501896138958</v>
      </c>
      <c r="E19" s="89">
        <f t="shared" ref="E19" si="6">SUM(C19:D19)</f>
        <v>23808.35764613896</v>
      </c>
      <c r="F19" s="90">
        <v>3522.1406500000003</v>
      </c>
      <c r="G19" s="90">
        <v>16792.354145701469</v>
      </c>
      <c r="H19" s="89">
        <f>'Kuruluşlara Göre'!G40</f>
        <v>20314.49479570147</v>
      </c>
      <c r="I19" s="91">
        <f t="shared" si="5"/>
        <v>-14.674942733834882</v>
      </c>
      <c r="K19" s="172"/>
      <c r="L19" s="5"/>
      <c r="N19" s="5"/>
    </row>
    <row r="20" spans="2:14" ht="24.75" customHeight="1" x14ac:dyDescent="0.2">
      <c r="B20" s="45" t="s">
        <v>73</v>
      </c>
      <c r="C20" s="88">
        <v>4745.5081179999997</v>
      </c>
      <c r="D20" s="89">
        <v>20267.836243581653</v>
      </c>
      <c r="E20" s="89">
        <f t="shared" ref="E20" si="7">SUM(C20:D20)</f>
        <v>25013.34436158165</v>
      </c>
      <c r="F20" s="90">
        <v>2716.9649399999998</v>
      </c>
      <c r="G20" s="90">
        <v>18173.701442088575</v>
      </c>
      <c r="H20" s="89">
        <f>'Kuruluşlara Göre'!H40</f>
        <v>20890.666382088573</v>
      </c>
      <c r="I20" s="91">
        <f t="shared" ref="I20" si="8">H20/E20*100-100</f>
        <v>-16.481914293016956</v>
      </c>
      <c r="K20" s="172"/>
      <c r="L20" s="5"/>
      <c r="N20" s="5"/>
    </row>
    <row r="21" spans="2:14" ht="24.75" customHeight="1" x14ac:dyDescent="0.2">
      <c r="B21" s="45" t="s">
        <v>74</v>
      </c>
      <c r="C21" s="88">
        <v>5593.5656849999996</v>
      </c>
      <c r="D21" s="89">
        <v>18664.520201292034</v>
      </c>
      <c r="E21" s="89">
        <f t="shared" ref="E21" si="9">SUM(C21:D21)</f>
        <v>24258.085886292036</v>
      </c>
      <c r="F21" s="90">
        <v>3102.0803800000003</v>
      </c>
      <c r="G21" s="90">
        <v>20591.659021178348</v>
      </c>
      <c r="H21" s="89">
        <f>'Kuruluşlara Göre'!I40</f>
        <v>23693.739401178347</v>
      </c>
      <c r="I21" s="91">
        <f t="shared" ref="I21" si="10">H21/E21*100-100</f>
        <v>-2.326426280123755</v>
      </c>
      <c r="K21" s="172"/>
      <c r="L21" s="5"/>
      <c r="N21" s="5"/>
    </row>
    <row r="22" spans="2:14" ht="26.25" customHeight="1" x14ac:dyDescent="0.2">
      <c r="B22" s="45" t="s">
        <v>75</v>
      </c>
      <c r="C22" s="88"/>
      <c r="D22" s="89"/>
      <c r="E22" s="89"/>
      <c r="F22" s="90"/>
      <c r="G22" s="90"/>
      <c r="H22" s="89"/>
      <c r="I22" s="91"/>
      <c r="K22" s="2"/>
      <c r="L22" s="5"/>
      <c r="N22" s="5"/>
    </row>
    <row r="23" spans="2:14" ht="24.75" customHeight="1" x14ac:dyDescent="0.2">
      <c r="B23" s="45" t="s">
        <v>76</v>
      </c>
      <c r="C23" s="88"/>
      <c r="D23" s="89"/>
      <c r="E23" s="89"/>
      <c r="F23" s="90"/>
      <c r="G23" s="90"/>
      <c r="H23" s="89"/>
      <c r="I23" s="91"/>
      <c r="K23" s="2"/>
      <c r="L23" s="5"/>
      <c r="N23" s="5"/>
    </row>
    <row r="24" spans="2:14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  <c r="L24" s="5"/>
      <c r="N24" s="5"/>
    </row>
    <row r="25" spans="2:14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  <c r="L25" s="5"/>
      <c r="N25" s="5"/>
    </row>
    <row r="26" spans="2:14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  <c r="N26" s="5"/>
    </row>
    <row r="27" spans="2:14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  <c r="N27" s="5"/>
    </row>
    <row r="28" spans="2:14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-3.959049108426413</v>
      </c>
    </row>
    <row r="29" spans="2:14" ht="13.5" thickBot="1" x14ac:dyDescent="0.25">
      <c r="B29" s="47" t="s">
        <v>31</v>
      </c>
      <c r="C29" s="52">
        <f>SUM(C16:C28)</f>
        <v>27229.305032999997</v>
      </c>
      <c r="D29" s="52">
        <f>SUM(D16:D28)</f>
        <v>120274.78473258197</v>
      </c>
      <c r="E29" s="52">
        <f>SUM(C29:D29)</f>
        <v>147504.08976558197</v>
      </c>
      <c r="F29" s="153">
        <f>SUM(F16:F27)</f>
        <v>23453.019480000003</v>
      </c>
      <c r="G29" s="153">
        <f>SUM(G16:G28)</f>
        <v>118211.31093482522</v>
      </c>
      <c r="H29" s="174">
        <f>SUM(H16:H27)</f>
        <v>141664.33041482521</v>
      </c>
      <c r="I29" s="179"/>
      <c r="L29" s="5"/>
    </row>
    <row r="30" spans="2:14" x14ac:dyDescent="0.2">
      <c r="B30" s="11"/>
    </row>
    <row r="31" spans="2:14" ht="15" x14ac:dyDescent="0.25">
      <c r="B31" s="151"/>
    </row>
    <row r="32" spans="2:14" ht="15" x14ac:dyDescent="0.25">
      <c r="B32" s="151"/>
      <c r="C32" s="1"/>
      <c r="D32" s="1"/>
      <c r="E32" s="1"/>
      <c r="F32" s="176" t="s">
        <v>96</v>
      </c>
      <c r="G32" s="144"/>
    </row>
    <row r="33" spans="2:8" x14ac:dyDescent="0.2">
      <c r="B33" s="11"/>
    </row>
    <row r="34" spans="2:8" x14ac:dyDescent="0.2">
      <c r="H34" s="172"/>
    </row>
    <row r="35" spans="2:8" x14ac:dyDescent="0.2">
      <c r="H35" s="144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3" zoomScale="90" zoomScaleNormal="90" workbookViewId="0">
      <selection activeCell="G48" sqref="G48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2270.3216900000002</v>
      </c>
      <c r="E12" s="120">
        <v>650.32414999999992</v>
      </c>
      <c r="F12" s="120">
        <v>460.90424999999999</v>
      </c>
      <c r="G12" s="120">
        <v>222.33951000000002</v>
      </c>
      <c r="H12" s="120">
        <v>42.139949999999999</v>
      </c>
      <c r="I12" s="120">
        <v>409.16077000000001</v>
      </c>
      <c r="J12" s="120"/>
      <c r="K12" s="120"/>
      <c r="L12" s="120"/>
      <c r="M12" s="120"/>
      <c r="N12" s="120"/>
      <c r="O12" s="120"/>
      <c r="P12" s="116">
        <f>SUM(D12:O12)</f>
        <v>4055.1903200000002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>
        <v>3965.19173</v>
      </c>
      <c r="G14" s="120">
        <v>3299.80114</v>
      </c>
      <c r="H14" s="120">
        <v>2674.8249900000001</v>
      </c>
      <c r="I14" s="120">
        <v>2692.9196100000004</v>
      </c>
      <c r="J14" s="120"/>
      <c r="K14" s="120"/>
      <c r="L14" s="120"/>
      <c r="M14" s="120"/>
      <c r="N14" s="120"/>
      <c r="O14" s="120"/>
      <c r="P14" s="116">
        <f>SUM(D14:O14)</f>
        <v>19397.829160000001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5499.6247400000002</v>
      </c>
      <c r="E16" s="120">
        <f>SUM(E11:E15)</f>
        <v>4186.1127900000001</v>
      </c>
      <c r="F16" s="120">
        <f t="shared" ref="F16:I16" si="0">SUM(F11:F15)</f>
        <v>4426.0959800000001</v>
      </c>
      <c r="G16" s="120">
        <f t="shared" si="0"/>
        <v>3522.1406500000003</v>
      </c>
      <c r="H16" s="120">
        <f t="shared" si="0"/>
        <v>2716.9649399999998</v>
      </c>
      <c r="I16" s="120">
        <f t="shared" si="0"/>
        <v>3102.0803800000003</v>
      </c>
      <c r="J16" s="120"/>
      <c r="K16" s="120"/>
      <c r="L16" s="120"/>
      <c r="M16" s="120"/>
      <c r="N16" s="120"/>
      <c r="O16" s="120"/>
      <c r="P16" s="116">
        <f>SUM(D16:O16)</f>
        <v>23453.019480000003</v>
      </c>
    </row>
    <row r="17" spans="2:18" ht="12.75" customHeight="1" x14ac:dyDescent="0.2">
      <c r="B17" s="189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26.670445257000004</v>
      </c>
      <c r="E18" s="120">
        <v>26.713729999999998</v>
      </c>
      <c r="F18" s="120">
        <v>24.090985095000001</v>
      </c>
      <c r="G18" s="120">
        <v>25.958826214000002</v>
      </c>
      <c r="H18" s="120">
        <v>25.426389104999998</v>
      </c>
      <c r="I18" s="120">
        <v>31.807257103000008</v>
      </c>
      <c r="J18" s="120"/>
      <c r="K18" s="120"/>
      <c r="L18" s="120"/>
      <c r="M18" s="120"/>
      <c r="N18" s="120"/>
      <c r="O18" s="120"/>
      <c r="P18" s="116">
        <f>SUM(D18:O18)</f>
        <v>160.667632774</v>
      </c>
    </row>
    <row r="19" spans="2:18" x14ac:dyDescent="0.2">
      <c r="B19" s="190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83</v>
      </c>
      <c r="D20" s="161">
        <v>536.93378379116007</v>
      </c>
      <c r="E20" s="120">
        <v>571.9799099999999</v>
      </c>
      <c r="F20" s="120">
        <v>837.11585699583986</v>
      </c>
      <c r="G20" s="120">
        <v>1005.64654458904</v>
      </c>
      <c r="H20" s="120">
        <v>1130.5403093918799</v>
      </c>
      <c r="I20" s="120">
        <v>1146.8948115940004</v>
      </c>
      <c r="J20" s="120"/>
      <c r="K20" s="120"/>
      <c r="L20" s="120"/>
      <c r="M20" s="120"/>
      <c r="N20" s="120"/>
      <c r="O20" s="120"/>
      <c r="P20" s="116">
        <f>SUM(D20:O20)</f>
        <v>5229.11121636192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563.60422904816005</v>
      </c>
      <c r="E22" s="122">
        <f>SUM(E17:E21)</f>
        <v>598.69363999999996</v>
      </c>
      <c r="F22" s="122">
        <f t="shared" ref="F22:I22" si="1">SUM(F17:F21)</f>
        <v>861.20684209083981</v>
      </c>
      <c r="G22" s="122">
        <f t="shared" si="1"/>
        <v>1031.6053708030399</v>
      </c>
      <c r="H22" s="122">
        <f t="shared" si="1"/>
        <v>1155.9666984968799</v>
      </c>
      <c r="I22" s="122">
        <f t="shared" si="1"/>
        <v>1178.7020686970004</v>
      </c>
      <c r="J22" s="122"/>
      <c r="K22" s="122"/>
      <c r="L22" s="122"/>
      <c r="M22" s="122"/>
      <c r="N22" s="122"/>
      <c r="O22" s="122"/>
      <c r="P22" s="164">
        <f>SUM(D22:O22)</f>
        <v>5389.7788491359206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15148.144570604845</v>
      </c>
      <c r="E24" s="120">
        <v>13113.874502714953</v>
      </c>
      <c r="F24" s="120">
        <v>10306.572634581624</v>
      </c>
      <c r="G24" s="120">
        <v>6884.0412169747078</v>
      </c>
      <c r="H24" s="120">
        <v>7933.3101389223002</v>
      </c>
      <c r="I24" s="120">
        <v>12857.055023622079</v>
      </c>
      <c r="J24" s="120"/>
      <c r="K24" s="120"/>
      <c r="L24" s="120"/>
      <c r="M24" s="120"/>
      <c r="N24" s="120"/>
      <c r="O24" s="120"/>
      <c r="P24" s="116">
        <f>SUM(D24:O24)</f>
        <v>66242.998087420507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5250.0838928539788</v>
      </c>
      <c r="E26" s="120">
        <v>6344.1891753405353</v>
      </c>
      <c r="F26" s="120">
        <v>8293.5112486218823</v>
      </c>
      <c r="G26" s="120">
        <v>8258.1212379237222</v>
      </c>
      <c r="H26" s="120">
        <v>8245.1100046693919</v>
      </c>
      <c r="I26" s="120">
        <v>5624.7720488592659</v>
      </c>
      <c r="J26" s="120"/>
      <c r="K26" s="120"/>
      <c r="L26" s="120"/>
      <c r="M26" s="120"/>
      <c r="N26" s="120"/>
      <c r="O26" s="120"/>
      <c r="P26" s="116">
        <f>SUM(D26:O26)</f>
        <v>42015.78760826878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20398.228463458825</v>
      </c>
      <c r="E28" s="120">
        <f>SUM(E23:E27)</f>
        <v>19458.063678055489</v>
      </c>
      <c r="F28" s="120">
        <f t="shared" ref="F28:I28" si="2">SUM(F23:F27)</f>
        <v>18600.083883203508</v>
      </c>
      <c r="G28" s="120">
        <f t="shared" si="2"/>
        <v>15142.162454898429</v>
      </c>
      <c r="H28" s="120">
        <f t="shared" si="2"/>
        <v>16178.420143591691</v>
      </c>
      <c r="I28" s="120">
        <f t="shared" si="2"/>
        <v>18481.827072481345</v>
      </c>
      <c r="J28" s="120"/>
      <c r="K28" s="120"/>
      <c r="L28" s="120"/>
      <c r="M28" s="120"/>
      <c r="N28" s="120"/>
      <c r="O28" s="120"/>
      <c r="P28" s="116">
        <f>SUM(D28:O28)</f>
        <v>108258.78569568929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>
        <v>366.90300000000002</v>
      </c>
      <c r="G30" s="120">
        <v>181.191</v>
      </c>
      <c r="H30" s="120">
        <v>349.404</v>
      </c>
      <c r="I30" s="120">
        <v>453.072</v>
      </c>
      <c r="J30" s="120"/>
      <c r="K30" s="120"/>
      <c r="L30" s="120"/>
      <c r="M30" s="120"/>
      <c r="N30" s="120"/>
      <c r="O30" s="120"/>
      <c r="P30" s="116">
        <f>SUM(D30:O30)</f>
        <v>2069.4744999999998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292.37090999999998</v>
      </c>
      <c r="E32" s="120">
        <v>360.35723000000002</v>
      </c>
      <c r="F32" s="120">
        <v>435.17995000000002</v>
      </c>
      <c r="G32" s="120">
        <v>437.39532000000003</v>
      </c>
      <c r="H32" s="120">
        <v>489.91060000000004</v>
      </c>
      <c r="I32" s="120">
        <v>478.05787999999995</v>
      </c>
      <c r="J32" s="120"/>
      <c r="K32" s="120"/>
      <c r="L32" s="120"/>
      <c r="M32" s="120"/>
      <c r="N32" s="120"/>
      <c r="O32" s="120"/>
      <c r="P32" s="116">
        <f>SUM(D32:O32)</f>
        <v>2493.27189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>
        <f t="shared" ref="F34:I34" si="3">SUM(F29:F33)</f>
        <v>802.08294999999998</v>
      </c>
      <c r="G34" s="120">
        <f t="shared" si="3"/>
        <v>618.58632</v>
      </c>
      <c r="H34" s="120">
        <f t="shared" si="3"/>
        <v>839.31460000000004</v>
      </c>
      <c r="I34" s="120">
        <f t="shared" si="3"/>
        <v>931.12987999999996</v>
      </c>
      <c r="J34" s="120"/>
      <c r="K34" s="120"/>
      <c r="L34" s="120"/>
      <c r="M34" s="120"/>
      <c r="N34" s="120"/>
      <c r="O34" s="120"/>
      <c r="P34" s="116">
        <f>SUM(D34:O34)</f>
        <v>4562.7463900000002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17825.350705861845</v>
      </c>
      <c r="E36" s="120">
        <f t="shared" ref="E36:I36" si="4">E12+E18+E24+E30</f>
        <v>14129.602882714953</v>
      </c>
      <c r="F36" s="120">
        <f t="shared" si="4"/>
        <v>11158.470869676625</v>
      </c>
      <c r="G36" s="120">
        <f t="shared" si="4"/>
        <v>7313.5305531887079</v>
      </c>
      <c r="H36" s="120">
        <f t="shared" si="4"/>
        <v>8350.2804780273</v>
      </c>
      <c r="I36" s="120">
        <f t="shared" si="4"/>
        <v>13751.095050725078</v>
      </c>
      <c r="J36" s="120"/>
      <c r="K36" s="120"/>
      <c r="L36" s="120"/>
      <c r="M36" s="120"/>
      <c r="N36" s="120"/>
      <c r="O36" s="120"/>
      <c r="P36" s="116">
        <f>SUM(D36:O36)</f>
        <v>72528.330540194511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9308.6916366451387</v>
      </c>
      <c r="E38" s="120">
        <f t="shared" ref="E38:I38" si="5">E14+E20+E26+E32</f>
        <v>10812.314955340535</v>
      </c>
      <c r="F38" s="120">
        <f t="shared" si="5"/>
        <v>13530.998785617723</v>
      </c>
      <c r="G38" s="120">
        <f t="shared" si="5"/>
        <v>13000.964242512762</v>
      </c>
      <c r="H38" s="120">
        <f t="shared" si="5"/>
        <v>12540.385904061272</v>
      </c>
      <c r="I38" s="120">
        <f t="shared" si="5"/>
        <v>9942.6443504532672</v>
      </c>
      <c r="J38" s="120"/>
      <c r="K38" s="120"/>
      <c r="L38" s="120"/>
      <c r="M38" s="120"/>
      <c r="N38" s="120"/>
      <c r="O38" s="120"/>
      <c r="P38" s="116">
        <f>SUM(D38:O38)</f>
        <v>69135.999874630696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27134.042342506982</v>
      </c>
      <c r="E40" s="123">
        <f t="shared" ref="E40:I40" si="6">E36+E38</f>
        <v>24941.917838055488</v>
      </c>
      <c r="F40" s="123">
        <f t="shared" si="6"/>
        <v>24689.46965529435</v>
      </c>
      <c r="G40" s="123">
        <f t="shared" si="6"/>
        <v>20314.49479570147</v>
      </c>
      <c r="H40" s="123">
        <f t="shared" si="6"/>
        <v>20890.666382088573</v>
      </c>
      <c r="I40" s="123">
        <f t="shared" si="6"/>
        <v>23693.739401178347</v>
      </c>
      <c r="J40" s="123"/>
      <c r="K40" s="123"/>
      <c r="L40" s="123"/>
      <c r="M40" s="123"/>
      <c r="N40" s="123"/>
      <c r="O40" s="123"/>
      <c r="P40" s="76">
        <f>SUM(D40:O40)</f>
        <v>141664.33041482521</v>
      </c>
      <c r="Q40" s="5" t="s">
        <v>0</v>
      </c>
    </row>
    <row r="42" spans="2:19" ht="15" x14ac:dyDescent="0.25">
      <c r="B42" s="151"/>
      <c r="D42" s="177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2020-07-27T12:44:59Z</dcterms:modified>
</cp:coreProperties>
</file>